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edro\Documents\Proposta\Prédio Campo de Ourique\"/>
    </mc:Choice>
  </mc:AlternateContent>
  <xr:revisionPtr revIDLastSave="0" documentId="13_ncr:1_{016077FF-A4CC-48B1-8DCA-C41B2218CF4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rint_Area" localSheetId="0">Sheet1!$A$8:$F$80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5" i="1" l="1"/>
  <c r="F35" i="1" s="1"/>
  <c r="G35" i="1" s="1"/>
  <c r="D35" i="1"/>
  <c r="F34" i="1"/>
  <c r="H34" i="1" s="1"/>
  <c r="E34" i="1"/>
  <c r="D34" i="1"/>
  <c r="E62" i="1"/>
  <c r="F62" i="1" s="1"/>
  <c r="D62" i="1"/>
  <c r="E61" i="1"/>
  <c r="F61" i="1" s="1"/>
  <c r="D61" i="1"/>
  <c r="H31" i="1"/>
  <c r="G31" i="1"/>
  <c r="E31" i="1"/>
  <c r="H30" i="1"/>
  <c r="G30" i="1"/>
  <c r="E30" i="1"/>
  <c r="E29" i="1"/>
  <c r="F29" i="1" s="1"/>
  <c r="D29" i="1"/>
  <c r="H28" i="1"/>
  <c r="G28" i="1"/>
  <c r="E28" i="1"/>
  <c r="E57" i="1"/>
  <c r="G57" i="1" s="1"/>
  <c r="E56" i="1"/>
  <c r="G56" i="1" s="1"/>
  <c r="E55" i="1"/>
  <c r="F55" i="1" s="1"/>
  <c r="D55" i="1"/>
  <c r="E54" i="1"/>
  <c r="F54" i="1" s="1"/>
  <c r="D54" i="1"/>
  <c r="E53" i="1"/>
  <c r="H53" i="1"/>
  <c r="E52" i="1"/>
  <c r="D52" i="1"/>
  <c r="D60" i="1"/>
  <c r="E60" i="1"/>
  <c r="F60" i="1" s="1"/>
  <c r="D15" i="1"/>
  <c r="E15" i="1"/>
  <c r="F15" i="1" s="1"/>
  <c r="D16" i="1"/>
  <c r="E16" i="1"/>
  <c r="F16" i="1" s="1"/>
  <c r="D18" i="1"/>
  <c r="D19" i="1"/>
  <c r="E19" i="1"/>
  <c r="F19" i="1" s="1"/>
  <c r="D20" i="1"/>
  <c r="E20" i="1"/>
  <c r="F20" i="1" s="1"/>
  <c r="H35" i="1" l="1"/>
  <c r="G34" i="1"/>
  <c r="H29" i="1"/>
  <c r="G29" i="1"/>
  <c r="G54" i="1"/>
  <c r="H55" i="1"/>
  <c r="G55" i="1"/>
  <c r="H56" i="1"/>
  <c r="G53" i="1"/>
  <c r="H54" i="1"/>
  <c r="H57" i="1"/>
  <c r="F52" i="1"/>
  <c r="H52" i="1" s="1"/>
  <c r="G60" i="1"/>
  <c r="H60" i="1"/>
  <c r="F17" i="1"/>
  <c r="D17" i="1"/>
  <c r="D22" i="1"/>
  <c r="F22" i="1"/>
  <c r="F23" i="1" l="1"/>
  <c r="D23" i="1"/>
  <c r="E44" i="1"/>
  <c r="F44" i="1" s="1"/>
  <c r="D44" i="1"/>
  <c r="E45" i="1"/>
  <c r="F45" i="1" s="1"/>
  <c r="D45" i="1"/>
  <c r="E40" i="1"/>
  <c r="D43" i="1"/>
  <c r="E43" i="1"/>
  <c r="F43" i="1" s="1"/>
  <c r="E47" i="1"/>
  <c r="E46" i="1"/>
  <c r="E42" i="1"/>
  <c r="F42" i="1" s="1"/>
  <c r="E41" i="1"/>
  <c r="F41" i="1" s="1"/>
  <c r="D42" i="1"/>
  <c r="D41" i="1"/>
  <c r="H45" i="1" l="1"/>
  <c r="G47" i="1"/>
  <c r="G46" i="1"/>
  <c r="H41" i="1"/>
  <c r="H46" i="1"/>
  <c r="G42" i="1"/>
  <c r="G41" i="1"/>
  <c r="H42" i="1"/>
  <c r="H40" i="1"/>
  <c r="H47" i="1"/>
  <c r="G40" i="1"/>
</calcChain>
</file>

<file path=xl/sharedStrings.xml><?xml version="1.0" encoding="utf-8"?>
<sst xmlns="http://schemas.openxmlformats.org/spreadsheetml/2006/main" count="80" uniqueCount="53">
  <si>
    <t>Qtd.</t>
  </si>
  <si>
    <t>Descrição</t>
  </si>
  <si>
    <t>Serviços</t>
  </si>
  <si>
    <t>Equipamentos</t>
  </si>
  <si>
    <t>Subtotal - Serviços</t>
  </si>
  <si>
    <t>Subtotal - Equipamentos</t>
  </si>
  <si>
    <t>Cablagem excluída</t>
  </si>
  <si>
    <t>Solução Entry Level</t>
  </si>
  <si>
    <t>Total - Solução Entry Level</t>
  </si>
  <si>
    <t>Gravador Digital para 8 câmaras c/ 1000 GB de disco c/ ligação à internet e visualização por telemóvel</t>
  </si>
  <si>
    <t>Custo unitário</t>
  </si>
  <si>
    <t>Custo Total</t>
  </si>
  <si>
    <t>Venda unitário</t>
  </si>
  <si>
    <t>Venda total</t>
  </si>
  <si>
    <t>Configuração, programação, parametrização, testes do sistema e formação (4 horas)</t>
  </si>
  <si>
    <t>Gestão de projecto (apoio à instalação - 8 horas)</t>
  </si>
  <si>
    <t>Câmara a cores de exterior com infravermelhos e 380 TVL de resolução</t>
  </si>
  <si>
    <t xml:space="preserve">Lucro </t>
  </si>
  <si>
    <t>Margem</t>
  </si>
  <si>
    <t>1) Estão excluídos todos os trabalhos de obra civil</t>
  </si>
  <si>
    <t>Acessórios de fixação</t>
  </si>
  <si>
    <t xml:space="preserve">Material </t>
  </si>
  <si>
    <t>Condições de fornecimento</t>
  </si>
  <si>
    <t>2) Os trabalhos adicionais estão sujeitos a orçamentação prévia e aprovação pelo Cliente</t>
  </si>
  <si>
    <t xml:space="preserve">3) Validade da proposta: 30 dias </t>
  </si>
  <si>
    <t>4) Aos preços referidos será aplicado o IVA à taxa em vigor</t>
  </si>
  <si>
    <t>Lucro</t>
  </si>
  <si>
    <t xml:space="preserve">Tomada especial para Veículo Elétrico </t>
  </si>
  <si>
    <t>Quadro elétrico de exterior</t>
  </si>
  <si>
    <t>Medidor de consumo</t>
  </si>
  <si>
    <t>Proposta de ligação de veículo elétrico em garagem de condomínio por cada lugar</t>
  </si>
  <si>
    <t>var</t>
  </si>
  <si>
    <t>Cabo elétrico (valor por metro)</t>
  </si>
  <si>
    <t>Tubo (valor por metro)</t>
  </si>
  <si>
    <t>Acessórios de fixação (valor por metro)</t>
  </si>
  <si>
    <t xml:space="preserve">Opção a) Com Tomada </t>
  </si>
  <si>
    <t>Opção b) Com Carregador Wallbox</t>
  </si>
  <si>
    <t xml:space="preserve">Disjuntor </t>
  </si>
  <si>
    <t xml:space="preserve">Disjuntor diferencial </t>
  </si>
  <si>
    <t>Wallbox monofásica (7,4 KW máx.) com conetor tipo 2</t>
  </si>
  <si>
    <t xml:space="preserve">Seccionador </t>
  </si>
  <si>
    <t xml:space="preserve">Tubo </t>
  </si>
  <si>
    <t xml:space="preserve"> variável</t>
  </si>
  <si>
    <t>variável</t>
  </si>
  <si>
    <t>Remodelação do quadro elétrico de serviços comuns</t>
  </si>
  <si>
    <t>Material</t>
  </si>
  <si>
    <t>Data: 06-10-2025</t>
  </si>
  <si>
    <t>Pedido de aumento de potência à E-Redes (necessário projeto e certificação)</t>
  </si>
  <si>
    <t>Elaborada por: Pedro Gray - Engº Electrotécnico - OE 73114 | DGEG 49383</t>
  </si>
  <si>
    <t>Supervisão e acompanhamento de trabalhos  (valor hora / Engenheiro)</t>
  </si>
  <si>
    <t>Mão de obra (valor hora / por cada Técnico)</t>
  </si>
  <si>
    <t>Quadro elétrico equipado</t>
  </si>
  <si>
    <t>Remodelação do quadros elétricos nos pisos -1 e 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</si>
</sst>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-816]_-;\-* #,##0.00\ [$€-816]_-;_-* &quot;-&quot;??\ [$€-816]_-;_-@_-"/>
    <numFmt numFmtId="166" formatCode="_-* #,##0.00\ [$€-1]_-;\-* #,##0.00\ [$€-1]_-;_-* &quot;-&quot;??\ [$€-1]_-;_-@_-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rgb="FF28334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6" fontId="2" fillId="0" borderId="0" xfId="0" applyNumberFormat="1" applyFont="1"/>
    <xf numFmtId="0" fontId="4" fillId="0" borderId="0" xfId="0" applyFont="1"/>
    <xf numFmtId="164" fontId="0" fillId="0" borderId="0" xfId="3" applyFont="1"/>
    <xf numFmtId="164" fontId="0" fillId="0" borderId="0" xfId="3" applyFont="1" applyAlignment="1">
      <alignment horizontal="right"/>
    </xf>
    <xf numFmtId="164" fontId="2" fillId="0" borderId="0" xfId="3" applyFont="1"/>
    <xf numFmtId="164" fontId="2" fillId="0" borderId="0" xfId="3" applyFont="1" applyAlignment="1">
      <alignment horizontal="right"/>
    </xf>
    <xf numFmtId="164" fontId="0" fillId="0" borderId="0" xfId="3" applyFont="1" applyBorder="1"/>
    <xf numFmtId="0" fontId="4" fillId="0" borderId="0" xfId="0" applyFont="1" applyAlignment="1">
      <alignment horizontal="center"/>
    </xf>
    <xf numFmtId="164" fontId="4" fillId="0" borderId="0" xfId="3" applyFont="1" applyBorder="1" applyAlignment="1">
      <alignment horizontal="right"/>
    </xf>
    <xf numFmtId="164" fontId="5" fillId="0" borderId="0" xfId="3" applyFont="1" applyBorder="1" applyAlignment="1">
      <alignment horizontal="right"/>
    </xf>
    <xf numFmtId="0" fontId="3" fillId="0" borderId="0" xfId="0" applyFont="1" applyAlignment="1">
      <alignment horizontal="center"/>
    </xf>
    <xf numFmtId="0" fontId="8" fillId="0" borderId="0" xfId="0" applyFont="1"/>
    <xf numFmtId="164" fontId="8" fillId="0" borderId="0" xfId="3" applyFont="1"/>
    <xf numFmtId="164" fontId="8" fillId="0" borderId="0" xfId="3" applyFont="1" applyAlignment="1">
      <alignment horizontal="right"/>
    </xf>
    <xf numFmtId="164" fontId="8" fillId="0" borderId="0" xfId="3" applyFont="1" applyBorder="1"/>
    <xf numFmtId="164" fontId="3" fillId="0" borderId="0" xfId="3" applyFont="1" applyBorder="1" applyAlignment="1">
      <alignment horizontal="center"/>
    </xf>
    <xf numFmtId="164" fontId="3" fillId="0" borderId="0" xfId="3" applyFont="1" applyAlignment="1">
      <alignment horizontal="right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5" fontId="8" fillId="0" borderId="0" xfId="3" applyNumberFormat="1" applyFont="1" applyBorder="1"/>
    <xf numFmtId="164" fontId="8" fillId="0" borderId="0" xfId="0" applyNumberFormat="1" applyFont="1"/>
    <xf numFmtId="165" fontId="8" fillId="0" borderId="0" xfId="3" applyNumberFormat="1" applyFont="1" applyBorder="1" applyAlignment="1">
      <alignment horizontal="right"/>
    </xf>
    <xf numFmtId="164" fontId="9" fillId="0" borderId="0" xfId="3" applyFont="1" applyBorder="1" applyAlignment="1">
      <alignment horizontal="right"/>
    </xf>
    <xf numFmtId="164" fontId="8" fillId="0" borderId="0" xfId="3" applyFont="1" applyBorder="1" applyAlignment="1">
      <alignment horizontal="right"/>
    </xf>
    <xf numFmtId="164" fontId="10" fillId="0" borderId="0" xfId="3" applyFont="1" applyBorder="1" applyAlignment="1">
      <alignment horizontal="right"/>
    </xf>
    <xf numFmtId="164" fontId="3" fillId="0" borderId="0" xfId="0" applyNumberFormat="1" applyFont="1"/>
    <xf numFmtId="164" fontId="9" fillId="0" borderId="0" xfId="3" applyFont="1" applyAlignment="1">
      <alignment horizontal="right"/>
    </xf>
    <xf numFmtId="165" fontId="9" fillId="0" borderId="0" xfId="3" applyNumberFormat="1" applyFont="1" applyBorder="1" applyAlignment="1">
      <alignment horizontal="right"/>
    </xf>
    <xf numFmtId="164" fontId="10" fillId="0" borderId="0" xfId="3" applyFont="1" applyBorder="1" applyAlignment="1"/>
    <xf numFmtId="164" fontId="3" fillId="0" borderId="0" xfId="3" applyFont="1" applyBorder="1" applyAlignment="1">
      <alignment horizontal="right"/>
    </xf>
    <xf numFmtId="44" fontId="10" fillId="0" borderId="0" xfId="1" applyFont="1" applyBorder="1" applyAlignment="1">
      <alignment horizontal="right"/>
    </xf>
    <xf numFmtId="165" fontId="8" fillId="0" borderId="0" xfId="3" applyNumberFormat="1" applyFont="1" applyAlignment="1">
      <alignment horizontal="right"/>
    </xf>
    <xf numFmtId="165" fontId="3" fillId="0" borderId="0" xfId="1" applyNumberFormat="1" applyFont="1"/>
    <xf numFmtId="166" fontId="3" fillId="0" borderId="0" xfId="0" applyNumberFormat="1" applyFont="1"/>
    <xf numFmtId="9" fontId="3" fillId="0" borderId="0" xfId="2" applyFont="1"/>
    <xf numFmtId="166" fontId="8" fillId="0" borderId="0" xfId="3" applyNumberFormat="1" applyFont="1" applyBorder="1" applyAlignment="1">
      <alignment horizontal="right"/>
    </xf>
    <xf numFmtId="166" fontId="8" fillId="0" borderId="0" xfId="1" applyNumberFormat="1" applyFont="1" applyBorder="1"/>
    <xf numFmtId="166" fontId="8" fillId="0" borderId="0" xfId="3" applyNumberFormat="1" applyFont="1" applyAlignment="1">
      <alignment horizontal="right"/>
    </xf>
    <xf numFmtId="166" fontId="8" fillId="0" borderId="0" xfId="1" applyNumberFormat="1" applyFont="1"/>
    <xf numFmtId="166" fontId="8" fillId="0" borderId="0" xfId="0" applyNumberFormat="1" applyFont="1"/>
    <xf numFmtId="9" fontId="8" fillId="0" borderId="0" xfId="2" applyFont="1"/>
    <xf numFmtId="166" fontId="10" fillId="0" borderId="0" xfId="1" applyNumberFormat="1" applyFont="1" applyBorder="1" applyAlignment="1">
      <alignment horizontal="right"/>
    </xf>
    <xf numFmtId="166" fontId="3" fillId="0" borderId="0" xfId="1" applyNumberFormat="1" applyFont="1"/>
    <xf numFmtId="166" fontId="9" fillId="0" borderId="0" xfId="3" applyNumberFormat="1" applyFont="1" applyBorder="1" applyAlignment="1">
      <alignment horizontal="right"/>
    </xf>
    <xf numFmtId="166" fontId="9" fillId="0" borderId="0" xfId="1" applyNumberFormat="1" applyFont="1" applyBorder="1" applyAlignment="1">
      <alignment horizontal="right"/>
    </xf>
    <xf numFmtId="166" fontId="9" fillId="0" borderId="0" xfId="3" applyNumberFormat="1" applyFont="1" applyAlignment="1">
      <alignment horizontal="right"/>
    </xf>
    <xf numFmtId="44" fontId="10" fillId="0" borderId="0" xfId="1" applyFont="1" applyBorder="1" applyAlignment="1"/>
    <xf numFmtId="0" fontId="8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44" fontId="8" fillId="0" borderId="0" xfId="1" applyFont="1" applyBorder="1" applyAlignment="1">
      <alignment horizontal="right"/>
    </xf>
    <xf numFmtId="0" fontId="1" fillId="0" borderId="0" xfId="0" applyFont="1"/>
    <xf numFmtId="166" fontId="8" fillId="0" borderId="0" xfId="1" applyNumberFormat="1" applyFont="1" applyBorder="1" applyAlignment="1">
      <alignment horizontal="center"/>
    </xf>
    <xf numFmtId="166" fontId="8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0" fillId="0" borderId="0" xfId="0"/>
  </cellXfs>
  <cellStyles count="88">
    <cellStyle name="Hiperligação" xfId="4" builtinId="8" hidden="1"/>
    <cellStyle name="Hiperligação" xfId="6" builtinId="8" hidden="1"/>
    <cellStyle name="Hiperligação" xfId="8" builtinId="8" hidden="1"/>
    <cellStyle name="Hiperligação" xfId="10" builtinId="8" hidden="1"/>
    <cellStyle name="Hiperligação" xfId="12" builtinId="8" hidden="1"/>
    <cellStyle name="Hiperligação" xfId="14" builtinId="8" hidden="1"/>
    <cellStyle name="Hiperligação" xfId="16" builtinId="8" hidden="1"/>
    <cellStyle name="Hiperligação" xfId="18" builtinId="8" hidden="1"/>
    <cellStyle name="Hiperligação" xfId="20" builtinId="8" hidden="1"/>
    <cellStyle name="Hiperligação" xfId="22" builtinId="8" hidden="1"/>
    <cellStyle name="Hiperligação" xfId="24" builtinId="8" hidden="1"/>
    <cellStyle name="Hiperligação" xfId="26" builtinId="8" hidden="1"/>
    <cellStyle name="Hiperligação" xfId="28" builtinId="8" hidden="1"/>
    <cellStyle name="Hiperligação" xfId="30" builtinId="8" hidden="1"/>
    <cellStyle name="Hiperligação" xfId="32" builtinId="8" hidden="1"/>
    <cellStyle name="Hiperligação" xfId="34" builtinId="8" hidden="1"/>
    <cellStyle name="Hiperligação" xfId="36" builtinId="8" hidden="1"/>
    <cellStyle name="Hiperligação" xfId="38" builtinId="8" hidden="1"/>
    <cellStyle name="Hiperligação" xfId="40" builtinId="8" hidden="1"/>
    <cellStyle name="Hiperligação" xfId="42" builtinId="8" hidden="1"/>
    <cellStyle name="Hiperligação" xfId="44" builtinId="8" hidden="1"/>
    <cellStyle name="Hiperligação" xfId="46" builtinId="8" hidden="1"/>
    <cellStyle name="Hiperligação" xfId="48" builtinId="8" hidden="1"/>
    <cellStyle name="Hiperligação" xfId="50" builtinId="8" hidden="1"/>
    <cellStyle name="Hiperligação" xfId="52" builtinId="8" hidden="1"/>
    <cellStyle name="Hiperligação" xfId="54" builtinId="8" hidden="1"/>
    <cellStyle name="Hiperligação" xfId="56" builtinId="8" hidden="1"/>
    <cellStyle name="Hiperligação" xfId="58" builtinId="8" hidden="1"/>
    <cellStyle name="Hiperligação" xfId="60" builtinId="8" hidden="1"/>
    <cellStyle name="Hiperligação" xfId="62" builtinId="8" hidden="1"/>
    <cellStyle name="Hiperligação" xfId="64" builtinId="8" hidden="1"/>
    <cellStyle name="Hiperligação" xfId="66" builtinId="8" hidden="1"/>
    <cellStyle name="Hiperligação" xfId="68" builtinId="8" hidden="1"/>
    <cellStyle name="Hiperligação" xfId="70" builtinId="8" hidden="1"/>
    <cellStyle name="Hiperligação" xfId="72" builtinId="8" hidden="1"/>
    <cellStyle name="Hiperligação" xfId="74" builtinId="8" hidden="1"/>
    <cellStyle name="Hiperligação" xfId="76" builtinId="8" hidden="1"/>
    <cellStyle name="Hiperligação" xfId="78" builtinId="8" hidden="1"/>
    <cellStyle name="Hiperligação" xfId="80" builtinId="8" hidden="1"/>
    <cellStyle name="Hiperligação" xfId="82" builtinId="8" hidden="1"/>
    <cellStyle name="Hiperligação" xfId="84" builtinId="8" hidden="1"/>
    <cellStyle name="Hiperligação" xfId="86" builtinId="8" hidden="1"/>
    <cellStyle name="Hiperligação Visitada" xfId="5" builtinId="9" hidden="1"/>
    <cellStyle name="Hiperligação Visitada" xfId="7" builtinId="9" hidden="1"/>
    <cellStyle name="Hiperligação Visitada" xfId="9" builtinId="9" hidden="1"/>
    <cellStyle name="Hiperligação Visitada" xfId="11" builtinId="9" hidden="1"/>
    <cellStyle name="Hiperligação Visitada" xfId="13" builtinId="9" hidden="1"/>
    <cellStyle name="Hiperligação Visitada" xfId="15" builtinId="9" hidden="1"/>
    <cellStyle name="Hiperligação Visitada" xfId="17" builtinId="9" hidden="1"/>
    <cellStyle name="Hiperligação Visitada" xfId="19" builtinId="9" hidden="1"/>
    <cellStyle name="Hiperligação Visitada" xfId="21" builtinId="9" hidden="1"/>
    <cellStyle name="Hiperligação Visitada" xfId="23" builtinId="9" hidden="1"/>
    <cellStyle name="Hiperligação Visitada" xfId="25" builtinId="9" hidden="1"/>
    <cellStyle name="Hiperligação Visitada" xfId="27" builtinId="9" hidden="1"/>
    <cellStyle name="Hiperligação Visitada" xfId="29" builtinId="9" hidden="1"/>
    <cellStyle name="Hiperligação Visitada" xfId="31" builtinId="9" hidden="1"/>
    <cellStyle name="Hiperligação Visitada" xfId="33" builtinId="9" hidden="1"/>
    <cellStyle name="Hiperligação Visitada" xfId="35" builtinId="9" hidden="1"/>
    <cellStyle name="Hiperligação Visitada" xfId="37" builtinId="9" hidden="1"/>
    <cellStyle name="Hiperligação Visitada" xfId="39" builtinId="9" hidden="1"/>
    <cellStyle name="Hiperligação Visitada" xfId="41" builtinId="9" hidden="1"/>
    <cellStyle name="Hiperligação Visitada" xfId="43" builtinId="9" hidden="1"/>
    <cellStyle name="Hiperligação Visitada" xfId="45" builtinId="9" hidden="1"/>
    <cellStyle name="Hiperligação Visitada" xfId="47" builtinId="9" hidden="1"/>
    <cellStyle name="Hiperligação Visitada" xfId="49" builtinId="9" hidden="1"/>
    <cellStyle name="Hiperligação Visitada" xfId="51" builtinId="9" hidden="1"/>
    <cellStyle name="Hiperligação Visitada" xfId="53" builtinId="9" hidden="1"/>
    <cellStyle name="Hiperligação Visitada" xfId="55" builtinId="9" hidden="1"/>
    <cellStyle name="Hiperligação Visitada" xfId="57" builtinId="9" hidden="1"/>
    <cellStyle name="Hiperligação Visitada" xfId="59" builtinId="9" hidden="1"/>
    <cellStyle name="Hiperligação Visitada" xfId="61" builtinId="9" hidden="1"/>
    <cellStyle name="Hiperligação Visitada" xfId="63" builtinId="9" hidden="1"/>
    <cellStyle name="Hiperligação Visitada" xfId="65" builtinId="9" hidden="1"/>
    <cellStyle name="Hiperligação Visitada" xfId="67" builtinId="9" hidden="1"/>
    <cellStyle name="Hiperligação Visitada" xfId="69" builtinId="9" hidden="1"/>
    <cellStyle name="Hiperligação Visitada" xfId="71" builtinId="9" hidden="1"/>
    <cellStyle name="Hiperligação Visitada" xfId="73" builtinId="9" hidden="1"/>
    <cellStyle name="Hiperligação Visitada" xfId="75" builtinId="9" hidden="1"/>
    <cellStyle name="Hiperligação Visitada" xfId="77" builtinId="9" hidden="1"/>
    <cellStyle name="Hiperligação Visitada" xfId="79" builtinId="9" hidden="1"/>
    <cellStyle name="Hiperligação Visitada" xfId="81" builtinId="9" hidden="1"/>
    <cellStyle name="Hiperligação Visitada" xfId="83" builtinId="9" hidden="1"/>
    <cellStyle name="Hiperligação Visitada" xfId="85" builtinId="9" hidden="1"/>
    <cellStyle name="Hiperligação Visitada" xfId="87" builtinId="9" hidden="1"/>
    <cellStyle name="Moeda" xfId="1" builtinId="4"/>
    <cellStyle name="Normal" xfId="0" builtinId="0"/>
    <cellStyle name="Percentagem" xfId="2" builtinId="5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1987550</xdr:colOff>
      <xdr:row>5</xdr:row>
      <xdr:rowOff>29998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79B2F69-8040-E422-23A2-14AF06D4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1987550" cy="980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Q84"/>
  <sheetViews>
    <sheetView tabSelected="1" zoomScale="95" zoomScaleNormal="95" zoomScalePageLayoutView="150" workbookViewId="0">
      <selection activeCell="G6" sqref="G1:J1048576"/>
    </sheetView>
  </sheetViews>
  <sheetFormatPr defaultColWidth="8.81640625" defaultRowHeight="12.5" x14ac:dyDescent="0.25"/>
  <cols>
    <col min="1" max="1" width="76.6328125" customWidth="1"/>
    <col min="2" max="2" width="9.7265625" customWidth="1"/>
    <col min="3" max="3" width="18.453125" style="6" hidden="1" customWidth="1"/>
    <col min="4" max="4" width="14.453125" style="6" hidden="1" customWidth="1"/>
    <col min="5" max="5" width="20.36328125" style="7" customWidth="1"/>
    <col min="6" max="6" width="16.90625" customWidth="1"/>
    <col min="7" max="7" width="15.7265625" hidden="1" customWidth="1"/>
    <col min="8" max="8" width="13.81640625" hidden="1" customWidth="1"/>
    <col min="9" max="9" width="8.984375E-2" hidden="1" customWidth="1"/>
    <col min="10" max="10" width="8.81640625" hidden="1" customWidth="1"/>
    <col min="11" max="11" width="8.81640625" customWidth="1"/>
  </cols>
  <sheetData>
    <row r="1" spans="1:9" ht="15.5" x14ac:dyDescent="0.35">
      <c r="A1" s="15"/>
      <c r="B1" s="15"/>
      <c r="C1" s="16"/>
      <c r="D1" s="16"/>
      <c r="E1" s="17"/>
      <c r="F1" s="15"/>
      <c r="G1" s="15"/>
      <c r="H1" s="15"/>
    </row>
    <row r="2" spans="1:9" ht="15.5" x14ac:dyDescent="0.35">
      <c r="A2" s="15"/>
      <c r="B2" s="15"/>
      <c r="C2" s="16"/>
      <c r="D2" s="16"/>
      <c r="E2" s="17"/>
      <c r="F2" s="15"/>
      <c r="G2" s="15"/>
      <c r="H2" s="15"/>
    </row>
    <row r="3" spans="1:9" ht="15.5" x14ac:dyDescent="0.35">
      <c r="A3" s="15"/>
      <c r="B3" s="15"/>
      <c r="C3" s="16"/>
      <c r="D3" s="16"/>
      <c r="E3" s="17"/>
      <c r="F3" s="15"/>
      <c r="G3" s="15"/>
      <c r="H3" s="15"/>
    </row>
    <row r="4" spans="1:9" ht="15.5" x14ac:dyDescent="0.35">
      <c r="A4" s="15"/>
      <c r="B4" s="15"/>
      <c r="C4" s="16"/>
      <c r="D4" s="16"/>
      <c r="E4" s="17"/>
      <c r="F4" s="15"/>
      <c r="G4" s="15"/>
      <c r="H4" s="15"/>
    </row>
    <row r="5" spans="1:9" ht="15.5" x14ac:dyDescent="0.35">
      <c r="A5" s="15"/>
      <c r="B5" s="15"/>
      <c r="C5" s="16"/>
      <c r="D5" s="16"/>
      <c r="E5" s="17"/>
      <c r="F5" s="15"/>
      <c r="G5" s="15"/>
      <c r="H5" s="15"/>
    </row>
    <row r="6" spans="1:9" ht="15.5" x14ac:dyDescent="0.35">
      <c r="A6" s="15"/>
      <c r="B6" s="15"/>
      <c r="C6" s="16"/>
      <c r="D6" s="16"/>
      <c r="E6" s="17"/>
      <c r="F6" s="15"/>
      <c r="G6" s="15"/>
      <c r="H6" s="15"/>
    </row>
    <row r="7" spans="1:9" ht="15.5" x14ac:dyDescent="0.35">
      <c r="A7" s="15"/>
      <c r="B7" s="15"/>
      <c r="C7" s="16"/>
      <c r="D7" s="16"/>
      <c r="E7" s="17"/>
      <c r="F7" s="15"/>
      <c r="G7" s="15"/>
      <c r="H7" s="15"/>
    </row>
    <row r="8" spans="1:9" s="3" customFormat="1" ht="15.5" x14ac:dyDescent="0.35">
      <c r="A8" s="58" t="s">
        <v>30</v>
      </c>
      <c r="B8" s="58"/>
      <c r="C8" s="58"/>
      <c r="D8" s="58"/>
      <c r="E8" s="59"/>
      <c r="F8" s="59"/>
      <c r="G8" s="59"/>
      <c r="H8" s="59"/>
    </row>
    <row r="9" spans="1:9" ht="15.5" x14ac:dyDescent="0.35">
      <c r="A9" s="15"/>
      <c r="B9" s="15"/>
      <c r="C9" s="18"/>
      <c r="D9" s="18"/>
      <c r="E9" s="17"/>
      <c r="F9" s="15"/>
      <c r="G9" s="15"/>
      <c r="H9" s="15"/>
    </row>
    <row r="10" spans="1:9" s="2" customFormat="1" ht="15.5" x14ac:dyDescent="0.35">
      <c r="A10" s="14" t="s">
        <v>1</v>
      </c>
      <c r="B10" s="14" t="s">
        <v>0</v>
      </c>
      <c r="C10" s="19" t="s">
        <v>10</v>
      </c>
      <c r="D10" s="19" t="s">
        <v>11</v>
      </c>
      <c r="E10" s="20" t="s">
        <v>12</v>
      </c>
      <c r="F10" s="14" t="s">
        <v>13</v>
      </c>
      <c r="G10" s="14" t="s">
        <v>17</v>
      </c>
      <c r="H10" s="14" t="s">
        <v>18</v>
      </c>
      <c r="I10" s="2" t="s">
        <v>26</v>
      </c>
    </row>
    <row r="11" spans="1:9" s="2" customFormat="1" ht="15.5" hidden="1" x14ac:dyDescent="0.35">
      <c r="A11" s="14"/>
      <c r="B11" s="14"/>
      <c r="C11" s="19"/>
      <c r="D11" s="19"/>
      <c r="E11" s="20"/>
      <c r="F11" s="14"/>
      <c r="G11" s="14"/>
      <c r="H11" s="14"/>
    </row>
    <row r="12" spans="1:9" s="2" customFormat="1" ht="15.5" hidden="1" x14ac:dyDescent="0.35">
      <c r="A12" s="14" t="s">
        <v>7</v>
      </c>
      <c r="B12" s="14"/>
      <c r="C12" s="19"/>
      <c r="D12" s="19"/>
      <c r="E12" s="20"/>
      <c r="F12" s="14"/>
      <c r="G12" s="14"/>
      <c r="H12" s="14"/>
    </row>
    <row r="13" spans="1:9" s="2" customFormat="1" ht="15.5" hidden="1" x14ac:dyDescent="0.35">
      <c r="A13" s="14"/>
      <c r="B13" s="14"/>
      <c r="C13" s="19"/>
      <c r="D13" s="19"/>
      <c r="E13" s="20"/>
      <c r="F13" s="14"/>
      <c r="G13" s="14"/>
      <c r="H13" s="14"/>
    </row>
    <row r="14" spans="1:9" ht="15.5" hidden="1" x14ac:dyDescent="0.35">
      <c r="A14" s="21" t="s">
        <v>3</v>
      </c>
      <c r="B14" s="22"/>
      <c r="C14" s="18"/>
      <c r="D14" s="18"/>
      <c r="E14" s="17"/>
      <c r="F14" s="15"/>
      <c r="G14" s="15"/>
      <c r="H14" s="15"/>
    </row>
    <row r="15" spans="1:9" ht="15.5" hidden="1" x14ac:dyDescent="0.35">
      <c r="A15" s="23" t="s">
        <v>9</v>
      </c>
      <c r="B15" s="22">
        <v>1</v>
      </c>
      <c r="C15" s="24">
        <v>496</v>
      </c>
      <c r="D15" s="18">
        <f>B15*C15</f>
        <v>496</v>
      </c>
      <c r="E15" s="17">
        <f>C15/0.8</f>
        <v>620</v>
      </c>
      <c r="F15" s="25">
        <f>B15*E15</f>
        <v>620</v>
      </c>
      <c r="G15" s="15"/>
      <c r="H15" s="15"/>
    </row>
    <row r="16" spans="1:9" s="5" customFormat="1" ht="13.5" hidden="1" customHeight="1" x14ac:dyDescent="0.35">
      <c r="A16" s="23" t="s">
        <v>16</v>
      </c>
      <c r="B16" s="22">
        <v>8</v>
      </c>
      <c r="C16" s="26">
        <v>70</v>
      </c>
      <c r="D16" s="27">
        <f>B16*C16</f>
        <v>560</v>
      </c>
      <c r="E16" s="17">
        <f>C16/0.8</f>
        <v>87.5</v>
      </c>
      <c r="F16" s="25">
        <f>B16*E16</f>
        <v>700</v>
      </c>
      <c r="G16" s="15"/>
      <c r="H16" s="15"/>
    </row>
    <row r="17" spans="1:8" ht="13.5" hidden="1" customHeight="1" x14ac:dyDescent="0.35">
      <c r="A17" s="3" t="s">
        <v>5</v>
      </c>
      <c r="B17" s="22"/>
      <c r="C17" s="28"/>
      <c r="D17" s="29">
        <f>SUM(D15:D16)</f>
        <v>1056</v>
      </c>
      <c r="E17" s="17"/>
      <c r="F17" s="30">
        <f>SUM(F15:F16)</f>
        <v>1320</v>
      </c>
      <c r="G17" s="15"/>
      <c r="H17" s="15"/>
    </row>
    <row r="18" spans="1:8" ht="13.5" hidden="1" customHeight="1" x14ac:dyDescent="0.35">
      <c r="A18" s="3" t="s">
        <v>2</v>
      </c>
      <c r="B18" s="22"/>
      <c r="C18" s="27"/>
      <c r="D18" s="27">
        <f>B18*C18</f>
        <v>0</v>
      </c>
      <c r="E18" s="31"/>
      <c r="F18" s="25"/>
      <c r="G18" s="15"/>
      <c r="H18" s="15"/>
    </row>
    <row r="19" spans="1:8" ht="13.5" hidden="1" customHeight="1" x14ac:dyDescent="0.35">
      <c r="A19" s="15" t="s">
        <v>14</v>
      </c>
      <c r="B19" s="22">
        <v>4</v>
      </c>
      <c r="C19" s="32">
        <v>45.5</v>
      </c>
      <c r="D19" s="27">
        <f>B19*C19</f>
        <v>182</v>
      </c>
      <c r="E19" s="17">
        <f>C19/0.7</f>
        <v>65</v>
      </c>
      <c r="F19" s="25">
        <f>B19*E19</f>
        <v>260</v>
      </c>
      <c r="G19" s="15"/>
      <c r="H19" s="15"/>
    </row>
    <row r="20" spans="1:8" ht="13.5" hidden="1" customHeight="1" x14ac:dyDescent="0.35">
      <c r="A20" s="15" t="s">
        <v>15</v>
      </c>
      <c r="B20" s="22">
        <v>8</v>
      </c>
      <c r="C20" s="32">
        <v>45.5</v>
      </c>
      <c r="D20" s="27">
        <f>B20*C20</f>
        <v>364</v>
      </c>
      <c r="E20" s="17">
        <f>C20/0.7</f>
        <v>65</v>
      </c>
      <c r="F20" s="25">
        <f>B20*E20</f>
        <v>520</v>
      </c>
      <c r="G20" s="15"/>
      <c r="H20" s="15"/>
    </row>
    <row r="21" spans="1:8" ht="13.5" hidden="1" customHeight="1" x14ac:dyDescent="0.35">
      <c r="A21" s="15" t="s">
        <v>6</v>
      </c>
      <c r="B21" s="22"/>
      <c r="C21" s="27"/>
      <c r="D21" s="27"/>
      <c r="E21" s="17"/>
      <c r="F21" s="25"/>
      <c r="G21" s="15"/>
      <c r="H21" s="15"/>
    </row>
    <row r="22" spans="1:8" ht="15.5" hidden="1" x14ac:dyDescent="0.35">
      <c r="A22" s="3" t="s">
        <v>4</v>
      </c>
      <c r="B22" s="22"/>
      <c r="C22" s="29"/>
      <c r="D22" s="29">
        <f>SUM(D18:D21)</f>
        <v>546</v>
      </c>
      <c r="E22" s="17"/>
      <c r="F22" s="29">
        <f>SUM(F19:F20)</f>
        <v>780</v>
      </c>
      <c r="G22" s="15"/>
      <c r="H22" s="15"/>
    </row>
    <row r="23" spans="1:8" ht="15.5" hidden="1" x14ac:dyDescent="0.35">
      <c r="A23" s="3" t="s">
        <v>8</v>
      </c>
      <c r="B23" s="22"/>
      <c r="C23" s="29"/>
      <c r="D23" s="33">
        <f>D17+D22</f>
        <v>1602</v>
      </c>
      <c r="E23" s="17"/>
      <c r="F23" s="33">
        <f>F17+F22</f>
        <v>2100</v>
      </c>
      <c r="G23" s="15"/>
      <c r="H23" s="15"/>
    </row>
    <row r="24" spans="1:8" ht="15.5" x14ac:dyDescent="0.35">
      <c r="A24" s="3"/>
      <c r="B24" s="22"/>
      <c r="C24" s="29"/>
      <c r="D24" s="33"/>
      <c r="E24" s="17"/>
      <c r="F24" s="33"/>
      <c r="G24" s="15"/>
      <c r="H24" s="15"/>
    </row>
    <row r="25" spans="1:8" ht="15.5" x14ac:dyDescent="0.35">
      <c r="A25" s="3" t="s">
        <v>44</v>
      </c>
      <c r="B25" s="22"/>
      <c r="C25" s="29"/>
      <c r="D25" s="33"/>
      <c r="E25" s="17"/>
      <c r="F25" s="33"/>
      <c r="G25" s="15"/>
      <c r="H25" s="15"/>
    </row>
    <row r="26" spans="1:8" ht="15.5" x14ac:dyDescent="0.35">
      <c r="A26" s="3"/>
      <c r="B26" s="22"/>
      <c r="C26" s="29"/>
      <c r="D26" s="33"/>
      <c r="E26" s="17"/>
      <c r="F26" s="33"/>
      <c r="G26" s="15"/>
      <c r="H26" s="15"/>
    </row>
    <row r="27" spans="1:8" ht="15.5" x14ac:dyDescent="0.35">
      <c r="A27" s="3" t="s">
        <v>45</v>
      </c>
      <c r="B27" s="22"/>
      <c r="C27" s="29"/>
      <c r="D27" s="33"/>
      <c r="E27" s="17"/>
      <c r="F27" s="33"/>
      <c r="G27" s="15"/>
      <c r="H27" s="15"/>
    </row>
    <row r="28" spans="1:8" ht="15" customHeight="1" x14ac:dyDescent="0.35">
      <c r="A28" s="15" t="s">
        <v>32</v>
      </c>
      <c r="B28" s="22" t="s">
        <v>42</v>
      </c>
      <c r="C28" s="40">
        <v>4.1500000000000004</v>
      </c>
      <c r="D28" s="41"/>
      <c r="E28" s="42">
        <f>C28/0.6</f>
        <v>6.9166666666666679</v>
      </c>
      <c r="F28" s="22" t="s">
        <v>42</v>
      </c>
      <c r="G28" s="44" t="e">
        <f t="shared" ref="G28:G31" si="0">F28-D28</f>
        <v>#VALUE!</v>
      </c>
      <c r="H28" s="45" t="e">
        <f t="shared" ref="H28:H31" si="1">(1-D28/F28)</f>
        <v>#VALUE!</v>
      </c>
    </row>
    <row r="29" spans="1:8" ht="15.5" x14ac:dyDescent="0.35">
      <c r="A29" s="15" t="s">
        <v>37</v>
      </c>
      <c r="B29" s="22">
        <v>4</v>
      </c>
      <c r="C29" s="40">
        <v>79</v>
      </c>
      <c r="D29" s="41">
        <f t="shared" ref="D29" si="2">B29*C29</f>
        <v>316</v>
      </c>
      <c r="E29" s="42">
        <f t="shared" ref="E29:E31" si="3">C29/0.5</f>
        <v>158</v>
      </c>
      <c r="F29" s="43">
        <f t="shared" ref="F29" si="4">B29*E29</f>
        <v>632</v>
      </c>
      <c r="G29" s="44">
        <f t="shared" si="0"/>
        <v>316</v>
      </c>
      <c r="H29" s="45">
        <f t="shared" si="1"/>
        <v>0.5</v>
      </c>
    </row>
    <row r="30" spans="1:8" s="5" customFormat="1" ht="13.5" customHeight="1" x14ac:dyDescent="0.35">
      <c r="A30" s="15" t="s">
        <v>33</v>
      </c>
      <c r="B30" s="22" t="s">
        <v>43</v>
      </c>
      <c r="C30" s="40">
        <v>2.6</v>
      </c>
      <c r="D30" s="41"/>
      <c r="E30" s="42">
        <f t="shared" si="3"/>
        <v>5.2</v>
      </c>
      <c r="F30" s="22" t="s">
        <v>42</v>
      </c>
      <c r="G30" s="44" t="e">
        <f t="shared" si="0"/>
        <v>#VALUE!</v>
      </c>
      <c r="H30" s="45" t="e">
        <f t="shared" si="1"/>
        <v>#VALUE!</v>
      </c>
    </row>
    <row r="31" spans="1:8" s="5" customFormat="1" ht="13.5" customHeight="1" x14ac:dyDescent="0.35">
      <c r="A31" s="15" t="s">
        <v>34</v>
      </c>
      <c r="B31" s="22" t="s">
        <v>42</v>
      </c>
      <c r="C31" s="40">
        <v>2.2999999999999998</v>
      </c>
      <c r="D31" s="41"/>
      <c r="E31" s="42">
        <f t="shared" si="3"/>
        <v>4.5999999999999996</v>
      </c>
      <c r="F31" s="22" t="s">
        <v>42</v>
      </c>
      <c r="G31" s="44" t="e">
        <f t="shared" si="0"/>
        <v>#VALUE!</v>
      </c>
      <c r="H31" s="45" t="e">
        <f t="shared" si="1"/>
        <v>#VALUE!</v>
      </c>
    </row>
    <row r="32" spans="1:8" s="5" customFormat="1" ht="13.5" customHeight="1" x14ac:dyDescent="0.35">
      <c r="A32" s="15"/>
      <c r="B32" s="22"/>
      <c r="C32" s="40"/>
      <c r="D32" s="41"/>
      <c r="E32" s="42"/>
      <c r="F32" s="22"/>
      <c r="G32" s="44"/>
      <c r="H32" s="45"/>
    </row>
    <row r="33" spans="1:8" s="5" customFormat="1" ht="13.5" customHeight="1" x14ac:dyDescent="0.35">
      <c r="A33" s="3" t="s">
        <v>52</v>
      </c>
      <c r="B33" s="22"/>
      <c r="C33" s="40"/>
      <c r="D33" s="41"/>
      <c r="E33" s="42"/>
      <c r="F33" s="22"/>
      <c r="G33" s="44"/>
      <c r="H33" s="45"/>
    </row>
    <row r="34" spans="1:8" s="5" customFormat="1" ht="13.5" customHeight="1" x14ac:dyDescent="0.35">
      <c r="A34" s="15" t="s">
        <v>37</v>
      </c>
      <c r="B34" s="22">
        <v>12</v>
      </c>
      <c r="C34" s="40">
        <v>34</v>
      </c>
      <c r="D34" s="41">
        <f t="shared" ref="D34" si="5">B34*C34</f>
        <v>408</v>
      </c>
      <c r="E34" s="42">
        <f t="shared" ref="E34" si="6">C34/0.5</f>
        <v>68</v>
      </c>
      <c r="F34" s="43">
        <f t="shared" ref="F34" si="7">B34*E34</f>
        <v>816</v>
      </c>
      <c r="G34" s="44">
        <f t="shared" ref="G34" si="8">F34-D34</f>
        <v>408</v>
      </c>
      <c r="H34" s="45">
        <f t="shared" ref="H34" si="9">(1-D34/F34)</f>
        <v>0.5</v>
      </c>
    </row>
    <row r="35" spans="1:8" s="5" customFormat="1" ht="13.5" customHeight="1" x14ac:dyDescent="0.35">
      <c r="A35" s="15" t="s">
        <v>51</v>
      </c>
      <c r="B35" s="22">
        <v>2</v>
      </c>
      <c r="C35" s="40">
        <v>135</v>
      </c>
      <c r="D35" s="41">
        <f t="shared" ref="D35" si="10">B35*C35</f>
        <v>270</v>
      </c>
      <c r="E35" s="42">
        <f t="shared" ref="E35" si="11">C35/0.5</f>
        <v>270</v>
      </c>
      <c r="F35" s="43">
        <f t="shared" ref="F35" si="12">B35*E35</f>
        <v>540</v>
      </c>
      <c r="G35" s="44">
        <f t="shared" ref="G35" si="13">F35-D35</f>
        <v>270</v>
      </c>
      <c r="H35" s="45">
        <f t="shared" ref="H35" si="14">(1-D35/F35)</f>
        <v>0.5</v>
      </c>
    </row>
    <row r="36" spans="1:8" ht="15.5" x14ac:dyDescent="0.35">
      <c r="A36" s="15"/>
      <c r="B36" s="22"/>
      <c r="C36" s="40"/>
      <c r="D36" s="41"/>
      <c r="E36" s="42"/>
      <c r="F36" s="43"/>
      <c r="G36" s="44"/>
      <c r="H36" s="45"/>
    </row>
    <row r="37" spans="1:8" ht="15.5" x14ac:dyDescent="0.35">
      <c r="A37" s="3" t="s">
        <v>35</v>
      </c>
      <c r="B37" s="22"/>
      <c r="C37" s="29"/>
      <c r="D37" s="33"/>
      <c r="E37" s="29"/>
      <c r="F37" s="34"/>
      <c r="G37" s="15"/>
      <c r="H37" s="15"/>
    </row>
    <row r="38" spans="1:8" ht="15.5" x14ac:dyDescent="0.35">
      <c r="A38" s="3"/>
      <c r="B38" s="22"/>
      <c r="C38" s="29"/>
      <c r="D38" s="33"/>
      <c r="E38" s="29"/>
      <c r="F38" s="34"/>
      <c r="G38" s="15"/>
      <c r="H38" s="15"/>
    </row>
    <row r="39" spans="1:8" s="5" customFormat="1" ht="13.5" customHeight="1" x14ac:dyDescent="0.35">
      <c r="A39" s="3" t="s">
        <v>21</v>
      </c>
      <c r="B39" s="22"/>
      <c r="C39" s="28"/>
      <c r="D39" s="35"/>
      <c r="E39" s="36"/>
      <c r="F39" s="37"/>
      <c r="G39" s="38"/>
      <c r="H39" s="39"/>
    </row>
    <row r="40" spans="1:8" ht="13.5" customHeight="1" x14ac:dyDescent="0.35">
      <c r="A40" s="15" t="s">
        <v>32</v>
      </c>
      <c r="B40" s="22" t="s">
        <v>42</v>
      </c>
      <c r="C40" s="40">
        <v>2.15</v>
      </c>
      <c r="D40" s="41"/>
      <c r="E40" s="42">
        <f>C40/0.6</f>
        <v>3.5833333333333335</v>
      </c>
      <c r="F40" s="22" t="s">
        <v>42</v>
      </c>
      <c r="G40" s="44" t="e">
        <f t="shared" ref="G40:G47" si="15">F40-D40</f>
        <v>#VALUE!</v>
      </c>
      <c r="H40" s="45" t="e">
        <f t="shared" ref="H40:H47" si="16">(1-D40/F40)</f>
        <v>#VALUE!</v>
      </c>
    </row>
    <row r="41" spans="1:8" s="5" customFormat="1" ht="13.5" customHeight="1" x14ac:dyDescent="0.35">
      <c r="A41" s="15" t="s">
        <v>37</v>
      </c>
      <c r="B41" s="22">
        <v>1</v>
      </c>
      <c r="C41" s="40">
        <v>39</v>
      </c>
      <c r="D41" s="41">
        <f t="shared" ref="D41:D44" si="17">B41*C41</f>
        <v>39</v>
      </c>
      <c r="E41" s="42">
        <f t="shared" ref="E41:E47" si="18">C41/0.5</f>
        <v>78</v>
      </c>
      <c r="F41" s="43">
        <f t="shared" ref="F41:F42" si="19">B41*E41</f>
        <v>78</v>
      </c>
      <c r="G41" s="44">
        <f t="shared" si="15"/>
        <v>39</v>
      </c>
      <c r="H41" s="45">
        <f t="shared" si="16"/>
        <v>0.5</v>
      </c>
    </row>
    <row r="42" spans="1:8" s="5" customFormat="1" ht="13.5" customHeight="1" x14ac:dyDescent="0.35">
      <c r="A42" s="15" t="s">
        <v>38</v>
      </c>
      <c r="B42" s="22">
        <v>1</v>
      </c>
      <c r="C42" s="40">
        <v>68</v>
      </c>
      <c r="D42" s="41">
        <f t="shared" si="17"/>
        <v>68</v>
      </c>
      <c r="E42" s="42">
        <f t="shared" si="18"/>
        <v>136</v>
      </c>
      <c r="F42" s="43">
        <f t="shared" si="19"/>
        <v>136</v>
      </c>
      <c r="G42" s="44">
        <f t="shared" si="15"/>
        <v>68</v>
      </c>
      <c r="H42" s="45">
        <f t="shared" si="16"/>
        <v>0.5</v>
      </c>
    </row>
    <row r="43" spans="1:8" s="5" customFormat="1" ht="13.5" customHeight="1" x14ac:dyDescent="0.35">
      <c r="A43" s="15" t="s">
        <v>28</v>
      </c>
      <c r="B43" s="22">
        <v>1</v>
      </c>
      <c r="C43" s="40">
        <v>22</v>
      </c>
      <c r="D43" s="41">
        <f t="shared" si="17"/>
        <v>22</v>
      </c>
      <c r="E43" s="42">
        <f t="shared" ref="E43" si="20">C43/0.5</f>
        <v>44</v>
      </c>
      <c r="F43" s="43">
        <f t="shared" ref="F43:F45" si="21">B43*E43</f>
        <v>44</v>
      </c>
      <c r="G43" s="44"/>
      <c r="H43" s="45"/>
    </row>
    <row r="44" spans="1:8" s="5" customFormat="1" ht="13.5" customHeight="1" x14ac:dyDescent="0.35">
      <c r="A44" s="15" t="s">
        <v>29</v>
      </c>
      <c r="B44" s="22">
        <v>1</v>
      </c>
      <c r="C44" s="40">
        <v>29</v>
      </c>
      <c r="D44" s="41">
        <f t="shared" si="17"/>
        <v>29</v>
      </c>
      <c r="E44" s="42">
        <f t="shared" ref="E44" si="22">C44/0.5</f>
        <v>58</v>
      </c>
      <c r="F44" s="43">
        <f t="shared" ref="F44" si="23">B44*E44</f>
        <v>58</v>
      </c>
      <c r="G44" s="44"/>
      <c r="H44" s="45"/>
    </row>
    <row r="45" spans="1:8" s="5" customFormat="1" ht="13.5" customHeight="1" x14ac:dyDescent="0.35">
      <c r="A45" s="53" t="s">
        <v>27</v>
      </c>
      <c r="B45" s="22">
        <v>1</v>
      </c>
      <c r="C45" s="54">
        <v>87</v>
      </c>
      <c r="D45" s="41">
        <f t="shared" ref="D45" si="24">B45*C45</f>
        <v>87</v>
      </c>
      <c r="E45" s="42">
        <f>C45/0.7</f>
        <v>124.28571428571429</v>
      </c>
      <c r="F45" s="43">
        <f t="shared" si="21"/>
        <v>124.28571428571429</v>
      </c>
      <c r="G45" s="38"/>
      <c r="H45" s="45">
        <f t="shared" ref="H45" si="25">(1-D45/F45)</f>
        <v>0.30000000000000004</v>
      </c>
    </row>
    <row r="46" spans="1:8" s="5" customFormat="1" ht="13.5" customHeight="1" x14ac:dyDescent="0.35">
      <c r="A46" s="15" t="s">
        <v>33</v>
      </c>
      <c r="B46" s="22" t="s">
        <v>43</v>
      </c>
      <c r="C46" s="40">
        <v>2.6</v>
      </c>
      <c r="D46" s="41"/>
      <c r="E46" s="42">
        <f t="shared" si="18"/>
        <v>5.2</v>
      </c>
      <c r="F46" s="22" t="s">
        <v>42</v>
      </c>
      <c r="G46" s="44" t="e">
        <f t="shared" si="15"/>
        <v>#VALUE!</v>
      </c>
      <c r="H46" s="45" t="e">
        <f t="shared" si="16"/>
        <v>#VALUE!</v>
      </c>
    </row>
    <row r="47" spans="1:8" s="5" customFormat="1" ht="13.5" customHeight="1" x14ac:dyDescent="0.35">
      <c r="A47" s="15" t="s">
        <v>34</v>
      </c>
      <c r="B47" s="22" t="s">
        <v>42</v>
      </c>
      <c r="C47" s="40">
        <v>2.2999999999999998</v>
      </c>
      <c r="D47" s="41"/>
      <c r="E47" s="42">
        <f t="shared" si="18"/>
        <v>4.5999999999999996</v>
      </c>
      <c r="F47" s="22" t="s">
        <v>42</v>
      </c>
      <c r="G47" s="44" t="e">
        <f t="shared" si="15"/>
        <v>#VALUE!</v>
      </c>
      <c r="H47" s="45" t="e">
        <f t="shared" si="16"/>
        <v>#VALUE!</v>
      </c>
    </row>
    <row r="48" spans="1:8" s="5" customFormat="1" ht="13.5" customHeight="1" x14ac:dyDescent="0.35">
      <c r="A48" s="3"/>
      <c r="B48" s="22"/>
      <c r="C48" s="40"/>
      <c r="D48" s="46"/>
      <c r="E48" s="42"/>
      <c r="F48" s="47"/>
      <c r="G48" s="38"/>
      <c r="H48" s="45"/>
    </row>
    <row r="49" spans="1:8" s="55" customFormat="1" ht="13.5" customHeight="1" x14ac:dyDescent="0.35">
      <c r="A49" s="3" t="s">
        <v>36</v>
      </c>
      <c r="B49" s="22"/>
      <c r="C49" s="40"/>
      <c r="D49" s="46"/>
      <c r="E49" s="42"/>
      <c r="F49" s="47"/>
      <c r="G49" s="38"/>
      <c r="H49" s="45"/>
    </row>
    <row r="50" spans="1:8" s="55" customFormat="1" ht="13.5" customHeight="1" x14ac:dyDescent="0.35">
      <c r="A50" s="3"/>
      <c r="B50" s="22"/>
      <c r="C50" s="40"/>
      <c r="D50" s="46"/>
      <c r="E50" s="42"/>
      <c r="F50" s="47"/>
      <c r="G50" s="38"/>
      <c r="H50" s="45"/>
    </row>
    <row r="51" spans="1:8" s="55" customFormat="1" ht="13.5" customHeight="1" x14ac:dyDescent="0.35">
      <c r="A51" s="3" t="s">
        <v>21</v>
      </c>
      <c r="B51" s="22"/>
      <c r="C51" s="28"/>
      <c r="D51" s="35"/>
      <c r="E51" s="36"/>
      <c r="F51" s="37"/>
      <c r="G51" s="38"/>
      <c r="H51" s="39"/>
    </row>
    <row r="52" spans="1:8" s="55" customFormat="1" ht="13.5" customHeight="1" x14ac:dyDescent="0.35">
      <c r="A52" s="53" t="s">
        <v>39</v>
      </c>
      <c r="B52" s="22">
        <v>1</v>
      </c>
      <c r="C52" s="54">
        <v>750</v>
      </c>
      <c r="D52" s="41">
        <f t="shared" ref="D52:D55" si="26">B52*C52</f>
        <v>750</v>
      </c>
      <c r="E52" s="42">
        <f>C52/0.9</f>
        <v>833.33333333333326</v>
      </c>
      <c r="F52" s="42">
        <f>D52/0.9</f>
        <v>833.33333333333326</v>
      </c>
      <c r="G52" s="38"/>
      <c r="H52" s="45">
        <f t="shared" ref="H52:H57" si="27">(1-D52/F52)</f>
        <v>9.9999999999999867E-2</v>
      </c>
    </row>
    <row r="53" spans="1:8" ht="13.5" customHeight="1" x14ac:dyDescent="0.35">
      <c r="A53" s="15" t="s">
        <v>32</v>
      </c>
      <c r="B53" s="22" t="s">
        <v>42</v>
      </c>
      <c r="C53" s="40">
        <v>2.15</v>
      </c>
      <c r="D53" s="56" t="s">
        <v>31</v>
      </c>
      <c r="E53" s="42">
        <f t="shared" ref="E53:E57" si="28">C53/0.5</f>
        <v>4.3</v>
      </c>
      <c r="F53" s="57" t="s">
        <v>42</v>
      </c>
      <c r="G53" s="44" t="e">
        <f t="shared" ref="G53:G57" si="29">F53-D53</f>
        <v>#VALUE!</v>
      </c>
      <c r="H53" s="45" t="e">
        <f t="shared" si="27"/>
        <v>#VALUE!</v>
      </c>
    </row>
    <row r="54" spans="1:8" s="55" customFormat="1" ht="13.5" customHeight="1" x14ac:dyDescent="0.35">
      <c r="A54" s="15" t="s">
        <v>40</v>
      </c>
      <c r="B54" s="22">
        <v>1</v>
      </c>
      <c r="C54" s="40">
        <v>39</v>
      </c>
      <c r="D54" s="41">
        <f t="shared" si="26"/>
        <v>39</v>
      </c>
      <c r="E54" s="42">
        <f t="shared" si="28"/>
        <v>78</v>
      </c>
      <c r="F54" s="43">
        <f t="shared" ref="F54:F55" si="30">B54*E54</f>
        <v>78</v>
      </c>
      <c r="G54" s="44">
        <f t="shared" si="29"/>
        <v>39</v>
      </c>
      <c r="H54" s="45">
        <f t="shared" si="27"/>
        <v>0.5</v>
      </c>
    </row>
    <row r="55" spans="1:8" s="55" customFormat="1" ht="13.5" customHeight="1" x14ac:dyDescent="0.35">
      <c r="A55" s="15" t="s">
        <v>38</v>
      </c>
      <c r="B55" s="22">
        <v>1</v>
      </c>
      <c r="C55" s="40">
        <v>68</v>
      </c>
      <c r="D55" s="41">
        <f t="shared" si="26"/>
        <v>68</v>
      </c>
      <c r="E55" s="42">
        <f t="shared" si="28"/>
        <v>136</v>
      </c>
      <c r="F55" s="43">
        <f t="shared" si="30"/>
        <v>136</v>
      </c>
      <c r="G55" s="44">
        <f t="shared" si="29"/>
        <v>68</v>
      </c>
      <c r="H55" s="45">
        <f t="shared" si="27"/>
        <v>0.5</v>
      </c>
    </row>
    <row r="56" spans="1:8" s="55" customFormat="1" ht="13.5" customHeight="1" x14ac:dyDescent="0.35">
      <c r="A56" s="15" t="s">
        <v>41</v>
      </c>
      <c r="B56" s="22" t="s">
        <v>42</v>
      </c>
      <c r="C56" s="40">
        <v>2.6</v>
      </c>
      <c r="D56" s="41" t="s">
        <v>31</v>
      </c>
      <c r="E56" s="42">
        <f t="shared" si="28"/>
        <v>5.2</v>
      </c>
      <c r="F56" s="57" t="s">
        <v>42</v>
      </c>
      <c r="G56" s="44" t="e">
        <f t="shared" si="29"/>
        <v>#VALUE!</v>
      </c>
      <c r="H56" s="45" t="e">
        <f t="shared" si="27"/>
        <v>#VALUE!</v>
      </c>
    </row>
    <row r="57" spans="1:8" s="55" customFormat="1" ht="13.5" customHeight="1" x14ac:dyDescent="0.35">
      <c r="A57" s="15" t="s">
        <v>20</v>
      </c>
      <c r="B57" s="22" t="s">
        <v>42</v>
      </c>
      <c r="C57" s="40">
        <v>2.2999999999999998</v>
      </c>
      <c r="D57" s="41" t="s">
        <v>31</v>
      </c>
      <c r="E57" s="42">
        <f t="shared" si="28"/>
        <v>4.5999999999999996</v>
      </c>
      <c r="F57" s="57" t="s">
        <v>42</v>
      </c>
      <c r="G57" s="44" t="e">
        <f t="shared" si="29"/>
        <v>#VALUE!</v>
      </c>
      <c r="H57" s="45" t="e">
        <f t="shared" si="27"/>
        <v>#VALUE!</v>
      </c>
    </row>
    <row r="58" spans="1:8" s="5" customFormat="1" ht="13.5" customHeight="1" x14ac:dyDescent="0.35">
      <c r="A58" s="3"/>
      <c r="B58" s="22"/>
      <c r="C58" s="40"/>
      <c r="D58" s="46"/>
      <c r="E58" s="42"/>
      <c r="F58" s="47"/>
      <c r="G58" s="38"/>
      <c r="H58" s="39"/>
    </row>
    <row r="59" spans="1:8" s="5" customFormat="1" ht="13.5" customHeight="1" x14ac:dyDescent="0.35">
      <c r="A59" s="3" t="s">
        <v>2</v>
      </c>
      <c r="B59" s="22"/>
      <c r="C59" s="48"/>
      <c r="D59" s="49"/>
      <c r="E59" s="50"/>
      <c r="F59" s="43"/>
      <c r="G59" s="44"/>
      <c r="H59" s="45"/>
    </row>
    <row r="60" spans="1:8" s="5" customFormat="1" ht="13.5" customHeight="1" x14ac:dyDescent="0.35">
      <c r="A60" s="15" t="s">
        <v>50</v>
      </c>
      <c r="B60" s="22">
        <v>1</v>
      </c>
      <c r="C60" s="48">
        <v>25</v>
      </c>
      <c r="D60" s="41">
        <f t="shared" ref="D60" si="31">B60*C60</f>
        <v>25</v>
      </c>
      <c r="E60" s="42">
        <f t="shared" ref="E60" si="32">C60/0.5</f>
        <v>50</v>
      </c>
      <c r="F60" s="43">
        <f t="shared" ref="F60" si="33">B60*E60</f>
        <v>50</v>
      </c>
      <c r="G60" s="44">
        <f t="shared" ref="G60" si="34">F60-D60</f>
        <v>25</v>
      </c>
      <c r="H60" s="45">
        <f t="shared" ref="H60" si="35">(1-D60/F60)</f>
        <v>0.5</v>
      </c>
    </row>
    <row r="61" spans="1:8" s="5" customFormat="1" ht="13.5" customHeight="1" x14ac:dyDescent="0.35">
      <c r="A61" s="15" t="s">
        <v>47</v>
      </c>
      <c r="B61" s="22">
        <v>1</v>
      </c>
      <c r="C61" s="48">
        <v>1300</v>
      </c>
      <c r="D61" s="41">
        <f t="shared" ref="D61:D62" si="36">B61*C61</f>
        <v>1300</v>
      </c>
      <c r="E61" s="42">
        <f t="shared" ref="E61:E62" si="37">C61/0.5</f>
        <v>2600</v>
      </c>
      <c r="F61" s="43">
        <f t="shared" ref="F61:F62" si="38">B61*E61</f>
        <v>2600</v>
      </c>
      <c r="G61" s="44"/>
      <c r="H61" s="45"/>
    </row>
    <row r="62" spans="1:8" ht="13.5" customHeight="1" x14ac:dyDescent="0.35">
      <c r="A62" s="15" t="s">
        <v>49</v>
      </c>
      <c r="B62" s="22">
        <v>1</v>
      </c>
      <c r="C62" s="48">
        <v>40</v>
      </c>
      <c r="D62" s="41">
        <f t="shared" si="36"/>
        <v>40</v>
      </c>
      <c r="E62" s="42">
        <f t="shared" si="37"/>
        <v>80</v>
      </c>
      <c r="F62" s="43">
        <f t="shared" si="38"/>
        <v>80</v>
      </c>
      <c r="G62" s="38"/>
      <c r="H62" s="45"/>
    </row>
    <row r="63" spans="1:8" s="5" customFormat="1" ht="13.5" customHeight="1" x14ac:dyDescent="0.35">
      <c r="A63" s="3"/>
      <c r="B63" s="22"/>
      <c r="C63" s="29"/>
      <c r="D63" s="51"/>
      <c r="E63" s="17"/>
      <c r="F63" s="33"/>
      <c r="G63" s="15"/>
      <c r="H63" s="15"/>
    </row>
    <row r="64" spans="1:8" s="5" customFormat="1" ht="13.5" customHeight="1" x14ac:dyDescent="0.35">
      <c r="A64" s="3" t="s">
        <v>22</v>
      </c>
      <c r="B64" s="22"/>
      <c r="C64" s="29"/>
      <c r="D64" s="51"/>
      <c r="E64" s="17"/>
      <c r="F64" s="33"/>
      <c r="G64" s="15"/>
      <c r="H64" s="15"/>
    </row>
    <row r="65" spans="1:251" s="5" customFormat="1" ht="13.5" customHeight="1" x14ac:dyDescent="0.35">
      <c r="A65" s="15" t="s">
        <v>19</v>
      </c>
      <c r="B65" s="22"/>
      <c r="C65" s="29"/>
      <c r="D65" s="51"/>
      <c r="E65" s="17"/>
      <c r="F65" s="33"/>
      <c r="G65" s="15"/>
      <c r="H65" s="15"/>
    </row>
    <row r="66" spans="1:251" s="5" customFormat="1" ht="13.5" customHeight="1" x14ac:dyDescent="0.35">
      <c r="A66" s="60" t="s">
        <v>23</v>
      </c>
      <c r="B66" s="60"/>
      <c r="C66" s="61"/>
      <c r="D66" s="61"/>
      <c r="E66" s="61"/>
      <c r="F66" s="61"/>
      <c r="G66" s="15"/>
      <c r="H66" s="15"/>
    </row>
    <row r="67" spans="1:251" s="5" customFormat="1" ht="13.5" customHeight="1" x14ac:dyDescent="0.35">
      <c r="A67" s="15" t="s">
        <v>24</v>
      </c>
      <c r="B67" s="22"/>
      <c r="C67" s="29"/>
      <c r="D67" s="51"/>
      <c r="E67" s="17"/>
      <c r="F67" s="33"/>
      <c r="G67" s="15"/>
      <c r="H67" s="15"/>
    </row>
    <row r="68" spans="1:251" s="5" customFormat="1" ht="13.5" customHeight="1" x14ac:dyDescent="0.35">
      <c r="A68" s="15" t="s">
        <v>25</v>
      </c>
      <c r="B68" s="22"/>
      <c r="C68" s="29"/>
      <c r="D68" s="51"/>
      <c r="E68" s="17"/>
      <c r="F68" s="33"/>
      <c r="G68" s="15"/>
      <c r="H68" s="15"/>
    </row>
    <row r="69" spans="1:251" s="5" customFormat="1" ht="13.5" customHeight="1" x14ac:dyDescent="0.35">
      <c r="A69" s="15" t="s">
        <v>46</v>
      </c>
      <c r="B69" s="22"/>
      <c r="C69" s="29"/>
      <c r="D69" s="33"/>
      <c r="E69" s="17"/>
      <c r="F69" s="25"/>
      <c r="G69" s="15"/>
      <c r="H69" s="15"/>
    </row>
    <row r="70" spans="1:251" s="5" customFormat="1" ht="13.5" customHeight="1" x14ac:dyDescent="0.35">
      <c r="A70" s="60" t="s">
        <v>48</v>
      </c>
      <c r="B70" s="60"/>
      <c r="C70" s="61"/>
      <c r="D70" s="61"/>
      <c r="E70" s="61"/>
      <c r="F70" s="61"/>
      <c r="G70" s="15"/>
      <c r="H70" s="15"/>
    </row>
    <row r="71" spans="1:251" x14ac:dyDescent="0.25">
      <c r="A71" s="5"/>
      <c r="B71" s="11"/>
      <c r="C71" s="12"/>
      <c r="D71" s="13"/>
    </row>
    <row r="72" spans="1:251" ht="15.5" x14ac:dyDescent="0.35">
      <c r="A72" s="15"/>
      <c r="B72" s="22"/>
      <c r="C72" s="12"/>
      <c r="D72" s="13"/>
    </row>
    <row r="73" spans="1:251" s="1" customFormat="1" ht="15.5" x14ac:dyDescent="0.35">
      <c r="A73" s="15"/>
      <c r="B73" s="52"/>
      <c r="C73" s="12"/>
      <c r="D73" s="13"/>
      <c r="E73" s="9"/>
      <c r="G73" s="4"/>
      <c r="H73" s="4"/>
      <c r="K73" s="4"/>
      <c r="L73" s="4"/>
      <c r="O73" s="4"/>
      <c r="P73" s="4"/>
      <c r="S73" s="4"/>
      <c r="T73" s="4"/>
      <c r="W73" s="4"/>
      <c r="X73" s="4"/>
      <c r="AA73" s="4"/>
      <c r="AB73" s="4"/>
      <c r="AE73" s="4"/>
      <c r="AF73" s="4"/>
      <c r="AI73" s="4"/>
      <c r="AJ73" s="4"/>
      <c r="AM73" s="4"/>
      <c r="AN73" s="4"/>
      <c r="AQ73" s="4"/>
      <c r="AR73" s="4"/>
      <c r="AU73" s="4"/>
      <c r="AV73" s="4"/>
      <c r="AY73" s="4"/>
      <c r="AZ73" s="4"/>
      <c r="BC73" s="4"/>
      <c r="BD73" s="4"/>
      <c r="BG73" s="4"/>
      <c r="BH73" s="4"/>
      <c r="BK73" s="4"/>
      <c r="BL73" s="4"/>
      <c r="BO73" s="4"/>
      <c r="BP73" s="4"/>
      <c r="BS73" s="4"/>
      <c r="BT73" s="4"/>
      <c r="BW73" s="4"/>
      <c r="BX73" s="4"/>
      <c r="CA73" s="4"/>
      <c r="CB73" s="4"/>
      <c r="CE73" s="4"/>
      <c r="CF73" s="4"/>
      <c r="CI73" s="4"/>
      <c r="CJ73" s="4"/>
      <c r="CM73" s="4"/>
      <c r="CN73" s="4"/>
      <c r="CQ73" s="4"/>
      <c r="CR73" s="4"/>
      <c r="CU73" s="4"/>
      <c r="CV73" s="4"/>
      <c r="CY73" s="4"/>
      <c r="CZ73" s="4"/>
      <c r="DC73" s="4"/>
      <c r="DD73" s="4"/>
      <c r="DG73" s="4"/>
      <c r="DH73" s="4"/>
      <c r="DK73" s="4"/>
      <c r="DL73" s="4"/>
      <c r="DO73" s="4"/>
      <c r="DP73" s="4"/>
      <c r="DS73" s="4"/>
      <c r="DT73" s="4"/>
      <c r="DW73" s="4"/>
      <c r="DX73" s="4"/>
      <c r="EA73" s="4"/>
      <c r="EB73" s="4"/>
      <c r="EE73" s="4"/>
      <c r="EF73" s="4"/>
      <c r="EI73" s="4"/>
      <c r="EJ73" s="4"/>
      <c r="EM73" s="4"/>
      <c r="EN73" s="4"/>
      <c r="EQ73" s="4"/>
      <c r="ER73" s="4"/>
      <c r="EU73" s="4"/>
      <c r="EV73" s="4"/>
      <c r="EY73" s="4"/>
      <c r="EZ73" s="4"/>
      <c r="FC73" s="4"/>
      <c r="FD73" s="4"/>
      <c r="FG73" s="4"/>
      <c r="FH73" s="4"/>
      <c r="FK73" s="4"/>
      <c r="FL73" s="4"/>
      <c r="FO73" s="4"/>
      <c r="FP73" s="4"/>
      <c r="FS73" s="4"/>
      <c r="FT73" s="4"/>
      <c r="FW73" s="4"/>
      <c r="FX73" s="4"/>
      <c r="GA73" s="4"/>
      <c r="GB73" s="4"/>
      <c r="GE73" s="4"/>
      <c r="GF73" s="4"/>
      <c r="GI73" s="4"/>
      <c r="GJ73" s="4"/>
      <c r="GM73" s="4"/>
      <c r="GN73" s="4"/>
      <c r="GQ73" s="4"/>
      <c r="GR73" s="4"/>
      <c r="GU73" s="4"/>
      <c r="GV73" s="4"/>
      <c r="GY73" s="4"/>
      <c r="GZ73" s="4"/>
      <c r="HC73" s="4"/>
      <c r="HD73" s="4"/>
      <c r="HG73" s="4"/>
      <c r="HH73" s="4"/>
      <c r="HK73" s="4"/>
      <c r="HL73" s="4"/>
      <c r="HO73" s="4"/>
      <c r="HP73" s="4"/>
      <c r="HS73" s="4"/>
      <c r="HT73" s="4"/>
      <c r="HW73" s="4"/>
      <c r="HX73" s="4"/>
      <c r="IA73" s="4"/>
      <c r="IB73" s="4"/>
      <c r="IE73" s="4"/>
      <c r="IF73" s="4"/>
      <c r="II73" s="4"/>
      <c r="IJ73" s="4"/>
      <c r="IM73" s="4"/>
      <c r="IN73" s="4"/>
      <c r="IQ73" s="4"/>
    </row>
    <row r="74" spans="1:251" s="1" customFormat="1" ht="15.5" x14ac:dyDescent="0.35">
      <c r="A74" s="23"/>
      <c r="B74" s="15"/>
      <c r="C74" s="10"/>
      <c r="D74" s="10"/>
      <c r="E74" s="9"/>
    </row>
    <row r="75" spans="1:251" ht="15.5" x14ac:dyDescent="0.35">
      <c r="A75" s="15"/>
      <c r="B75" s="15"/>
      <c r="C75" s="10"/>
      <c r="D75" s="10"/>
    </row>
    <row r="76" spans="1:251" ht="15.5" x14ac:dyDescent="0.35">
      <c r="A76" s="15"/>
      <c r="B76" s="15"/>
      <c r="C76" s="10"/>
      <c r="D76" s="10"/>
    </row>
    <row r="77" spans="1:251" ht="15.5" x14ac:dyDescent="0.35">
      <c r="A77" s="15"/>
      <c r="B77" s="15"/>
      <c r="C77" s="10"/>
      <c r="D77" s="10"/>
    </row>
    <row r="78" spans="1:251" ht="15.5" x14ac:dyDescent="0.35">
      <c r="A78" s="15"/>
      <c r="B78" s="15"/>
      <c r="C78" s="10"/>
      <c r="D78" s="10"/>
    </row>
    <row r="79" spans="1:251" ht="15.5" x14ac:dyDescent="0.35">
      <c r="A79" s="15"/>
      <c r="B79" s="15"/>
      <c r="C79" s="10"/>
      <c r="D79" s="10"/>
    </row>
    <row r="80" spans="1:251" ht="15.5" x14ac:dyDescent="0.35">
      <c r="A80" s="15"/>
      <c r="B80" s="45"/>
      <c r="C80" s="10"/>
      <c r="D80" s="10"/>
    </row>
    <row r="82" spans="1:4" ht="13" x14ac:dyDescent="0.3">
      <c r="A82" s="1"/>
      <c r="B82" s="1"/>
      <c r="C82" s="8"/>
      <c r="D82" s="8"/>
    </row>
    <row r="83" spans="1:4" ht="13" x14ac:dyDescent="0.3">
      <c r="A83" s="1"/>
      <c r="B83" s="1"/>
      <c r="C83" s="8"/>
      <c r="D83" s="8"/>
    </row>
    <row r="84" spans="1:4" ht="13" x14ac:dyDescent="0.3">
      <c r="A84" s="1"/>
    </row>
  </sheetData>
  <mergeCells count="3">
    <mergeCell ref="A8:H8"/>
    <mergeCell ref="A66:F66"/>
    <mergeCell ref="A70:F70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4" orientation="portrait" horizontalDpi="4294967295" verticalDpi="4294967295" r:id="rId1"/>
  <headerFooter alignWithMargins="0">
    <oddHeader>&amp;F</oddHeader>
    <oddFooter>Page &amp;P of 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2.5" x14ac:dyDescent="0.25"/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2.5" x14ac:dyDescent="0.25"/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Vigia Sempre, Lda.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Gray</dc:creator>
  <cp:lastModifiedBy>Pedro Pereira - EHT ES</cp:lastModifiedBy>
  <cp:lastPrinted>2025-10-06T10:49:17Z</cp:lastPrinted>
  <dcterms:created xsi:type="dcterms:W3CDTF">2003-07-02T22:52:24Z</dcterms:created>
  <dcterms:modified xsi:type="dcterms:W3CDTF">2025-10-06T14:20:18Z</dcterms:modified>
</cp:coreProperties>
</file>